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<sst xmlns="http://schemas.openxmlformats.org/spreadsheetml/2006/main" count="61" uniqueCount="41">
  <si>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Godina</t>
  </si>
  <si>
    <t>Iznos prihoda i primanja</t>
  </si>
  <si>
    <t>SVEGA:</t>
  </si>
  <si>
    <t>u dinarima</t>
  </si>
  <si>
    <t>Indeks</t>
  </si>
  <si>
    <t>R.br.</t>
  </si>
  <si>
    <t xml:space="preserve">Plate, naknade </t>
  </si>
  <si>
    <t>troškova, bolovanja</t>
  </si>
  <si>
    <t>Materijalni</t>
  </si>
  <si>
    <t>troškovi</t>
  </si>
  <si>
    <t>Kapitalni izdaci</t>
  </si>
  <si>
    <t>Svega</t>
  </si>
  <si>
    <t>Tabela 3: Indeksi promena ostvarenih rashoda i izdataka u odnosu na prethodne godine</t>
  </si>
  <si>
    <t>Opis</t>
  </si>
  <si>
    <t>2012/2011</t>
  </si>
  <si>
    <t>2013/2012</t>
  </si>
  <si>
    <t>2014/2013</t>
  </si>
  <si>
    <t>2015/2014</t>
  </si>
  <si>
    <t>2016/2015</t>
  </si>
  <si>
    <t>Plate,naknade troškova,bolovanja</t>
  </si>
  <si>
    <t>Materijalni troškovi</t>
  </si>
  <si>
    <t>Ukupno</t>
  </si>
  <si>
    <t>Tabela 4: Pregled broja zaposlenih u Domu zdravlja Niš na dan 31.12. za period od 2011. do 2016. godine</t>
  </si>
  <si>
    <t>Broj zapos</t>
  </si>
  <si>
    <t>Pregled usvojenih budžeta za Dom zdravlja Niš: trendovi</t>
  </si>
  <si>
    <t>Tabela 5: Projektovani budžeti za 2017, 2018, 2019, 2020. i 2021. godinu uskladu sa budžetskim zahtevom Doma zdravlja Niš</t>
  </si>
  <si>
    <t xml:space="preserve"> Projektovani budžeti za 2017, 2018, 2019, 2020. i 2021. godinu</t>
  </si>
  <si>
    <t>Tabela 6: Dinamika zapošljavanja u Domu zdravlja Niš za period od 2017. do 2021. godine</t>
  </si>
  <si>
    <t>Ukupan broj ugovorenih radnika</t>
  </si>
  <si>
    <t xml:space="preserve">Zavisno od </t>
  </si>
  <si>
    <t xml:space="preserve">kadrovskog </t>
  </si>
  <si>
    <t>plana MZ</t>
  </si>
  <si>
    <t>godinu</t>
  </si>
  <si>
    <t xml:space="preserve">% promena u odnosu na prethodnu </t>
  </si>
  <si>
    <t>Tabela 1: Pregled usvojenih budžeta Doma zdravlja Niš za period od 2011 - 2016. godine</t>
  </si>
  <si>
    <t>Tabela 2: Pregled strukture ostvarenih rashoda i izdataka za period od 2011 - 2016. godine</t>
  </si>
  <si>
    <t>Indeks u odnosu na prethodnu godinu</t>
  </si>
  <si>
    <t>Projektovani budžeti Doma zdravlja Niš za period 2017. do 2021. godina</t>
  </si>
  <si>
    <t>Dom zdravlja Niš</t>
  </si>
  <si>
    <t>IMPLEMENTACIJA STRATEŠKOG PLANA ZA PERIOD 2017 - 2021. GODINA</t>
  </si>
  <si>
    <t>Strateški plan za period 2017-2021. godinA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</si>
</sst>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43" fontId="2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3" fontId="3" fillId="0" borderId="1" xfId="15" applyFont="1" applyBorder="1" applyAlignment="1">
      <alignment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9.57421875" style="0" customWidth="1"/>
    <col min="2" max="2" width="22.8515625" style="0" customWidth="1"/>
    <col min="3" max="3" width="20.28125" style="0" customWidth="1"/>
    <col min="4" max="4" width="13.7109375" style="0" customWidth="1"/>
    <col min="5" max="5" width="15.00390625" style="0" customWidth="1"/>
    <col min="6" max="6" width="12.57421875" style="0" customWidth="1"/>
    <col min="7" max="7" width="11.421875" style="0" customWidth="1"/>
  </cols>
  <sheetData>
    <row r="1" spans="1:3" ht="12.75">
      <c r="A1" s="38" t="s">
        <v>38</v>
      </c>
      <c r="B1" s="38"/>
      <c r="C1" s="38"/>
    </row>
    <row r="2" spans="1:3" ht="12.75">
      <c r="A2" s="38" t="s">
        <v>40</v>
      </c>
      <c r="B2" s="38"/>
      <c r="C2" s="38"/>
    </row>
    <row r="4" spans="1:5" ht="15">
      <c r="A4" s="34" t="s">
        <v>39</v>
      </c>
      <c r="B4" s="35"/>
      <c r="C4" s="35"/>
      <c r="D4" s="36"/>
      <c r="E4" s="37"/>
    </row>
    <row r="6" s="20" customFormat="1" ht="12.75">
      <c r="A6" s="20" t="s">
        <v>24</v>
      </c>
    </row>
    <row r="8" ht="12.75">
      <c r="A8" t="s">
        <v>34</v>
      </c>
    </row>
    <row r="10" ht="12.75">
      <c r="C10" s="1" t="s">
        <v>3</v>
      </c>
    </row>
    <row r="11" spans="1:4" ht="12.75">
      <c r="A11" s="14" t="s">
        <v>5</v>
      </c>
      <c r="B11" s="14" t="s">
        <v>0</v>
      </c>
      <c r="C11" s="14" t="s">
        <v>1</v>
      </c>
      <c r="D11" s="14" t="s">
        <v>4</v>
      </c>
    </row>
    <row r="12" spans="1:4" ht="12.75">
      <c r="A12" s="3">
        <v>1</v>
      </c>
      <c r="B12" s="3">
        <v>2011</v>
      </c>
      <c r="C12" s="5">
        <v>1402151321.43</v>
      </c>
      <c r="D12" s="6"/>
    </row>
    <row r="13" spans="1:4" ht="12.75">
      <c r="A13" s="3">
        <v>2</v>
      </c>
      <c r="B13" s="3">
        <v>2012</v>
      </c>
      <c r="C13" s="5">
        <v>1335251660.45</v>
      </c>
      <c r="D13" s="6">
        <f>C13*100/C12</f>
        <v>95.2287845143724</v>
      </c>
    </row>
    <row r="14" spans="1:4" ht="12.75">
      <c r="A14" s="3">
        <v>3</v>
      </c>
      <c r="B14" s="3">
        <v>2013</v>
      </c>
      <c r="C14" s="5">
        <v>1424602025.03</v>
      </c>
      <c r="D14" s="6">
        <f>C14*100/C13</f>
        <v>106.69164976360243</v>
      </c>
    </row>
    <row r="15" spans="1:4" ht="12.75">
      <c r="A15" s="3">
        <v>4</v>
      </c>
      <c r="B15" s="3">
        <v>2014</v>
      </c>
      <c r="C15" s="5">
        <v>1410074622.88</v>
      </c>
      <c r="D15" s="6">
        <f>C15*100/C14</f>
        <v>98.98024838553111</v>
      </c>
    </row>
    <row r="16" spans="1:4" ht="12.75">
      <c r="A16" s="3">
        <v>5</v>
      </c>
      <c r="B16" s="3">
        <v>2015</v>
      </c>
      <c r="C16" s="5">
        <v>1253186293.05</v>
      </c>
      <c r="D16" s="6">
        <f>C16*100/C15</f>
        <v>88.8737569427663</v>
      </c>
    </row>
    <row r="17" spans="1:4" ht="12.75">
      <c r="A17" s="3">
        <v>6</v>
      </c>
      <c r="B17" s="3">
        <v>2016</v>
      </c>
      <c r="C17" s="5">
        <v>1292142485.01</v>
      </c>
      <c r="D17" s="6">
        <f>C17*100/C16</f>
        <v>103.1085715009848</v>
      </c>
    </row>
    <row r="18" spans="1:4" ht="12.75">
      <c r="A18" s="9">
        <v>7</v>
      </c>
      <c r="B18" s="10" t="s">
        <v>2</v>
      </c>
      <c r="C18" s="11">
        <f>SUM(C12:C17)</f>
        <v>8117408407.85</v>
      </c>
      <c r="D18" s="12"/>
    </row>
    <row r="19" ht="12.75">
      <c r="C19" s="2"/>
    </row>
    <row r="20" spans="1:3" ht="12.75">
      <c r="A20" t="s">
        <v>35</v>
      </c>
      <c r="C20" s="2"/>
    </row>
    <row r="21" spans="3:5" ht="12.75">
      <c r="C21" s="2"/>
      <c r="E21" s="1" t="s">
        <v>3</v>
      </c>
    </row>
    <row r="22" spans="1:5" ht="12.75">
      <c r="A22" s="18" t="s">
        <v>0</v>
      </c>
      <c r="B22" s="18" t="s">
        <v>6</v>
      </c>
      <c r="C22" s="15" t="s">
        <v>8</v>
      </c>
      <c r="D22" s="18" t="s">
        <v>10</v>
      </c>
      <c r="E22" s="18" t="s">
        <v>11</v>
      </c>
    </row>
    <row r="23" spans="1:5" ht="12.75">
      <c r="A23" s="17"/>
      <c r="B23" s="17" t="s">
        <v>7</v>
      </c>
      <c r="C23" s="19" t="s">
        <v>9</v>
      </c>
      <c r="D23" s="17"/>
      <c r="E23" s="17"/>
    </row>
    <row r="24" spans="1:5" ht="12.75">
      <c r="A24" s="7">
        <v>2011</v>
      </c>
      <c r="B24" s="6">
        <v>1184822666.59</v>
      </c>
      <c r="C24" s="6">
        <v>187094653.68</v>
      </c>
      <c r="D24" s="6">
        <v>32232369.27</v>
      </c>
      <c r="E24" s="6">
        <f>SUM(B24:D24)</f>
        <v>1404149689.54</v>
      </c>
    </row>
    <row r="25" spans="1:5" ht="12.75">
      <c r="A25" s="7">
        <v>2012</v>
      </c>
      <c r="B25" s="6">
        <f>1031212691.79+13686120.78+4188682.48+416684.72+493860.66+12807333+369450.83+35229649.85+18099125.4</f>
        <v>1116503599.51</v>
      </c>
      <c r="C25" s="6">
        <f>E25-B25-D25</f>
        <v>215287357.41000012</v>
      </c>
      <c r="D25" s="6">
        <v>3427910.23</v>
      </c>
      <c r="E25" s="6">
        <v>1335218867.15</v>
      </c>
    </row>
    <row r="26" spans="1:5" ht="12.75">
      <c r="A26" s="7">
        <v>2013</v>
      </c>
      <c r="B26" s="6">
        <f>1122830206.25+13315909.97+4731180.11+568575+495035.14+6710684.35+111624+31532658.64+17324530.62</f>
        <v>1197620404.08</v>
      </c>
      <c r="C26" s="6">
        <f>E26-B26-D26</f>
        <v>219872293.9300001</v>
      </c>
      <c r="D26" s="6">
        <v>9573376.98</v>
      </c>
      <c r="E26" s="6">
        <v>1427066074.99</v>
      </c>
    </row>
    <row r="27" spans="1:5" ht="12.75">
      <c r="A27" s="7">
        <v>2014</v>
      </c>
      <c r="B27" s="6">
        <f>1099136187.32+23918+694667.82+14987.8+20272034.43+27780+30896459+11076873</f>
        <v>1162142907.37</v>
      </c>
      <c r="C27" s="6">
        <f>E27-B27-D27</f>
        <v>236833780.19000006</v>
      </c>
      <c r="D27" s="6">
        <v>11480174.76</v>
      </c>
      <c r="E27" s="6">
        <v>1410456862.32</v>
      </c>
    </row>
    <row r="28" spans="1:5" ht="12.75">
      <c r="A28" s="7">
        <v>2015</v>
      </c>
      <c r="B28" s="6">
        <f>977076542.71+106409.19+8254333.61+111120+31194206.94+17650263</f>
        <v>1034392875.4500002</v>
      </c>
      <c r="C28" s="6">
        <f>E28-B28-D28</f>
        <v>216761921.4899999</v>
      </c>
      <c r="D28" s="6">
        <v>2345740.26</v>
      </c>
      <c r="E28" s="6">
        <v>1253500537.2</v>
      </c>
    </row>
    <row r="29" spans="1:5" ht="12.75">
      <c r="A29" s="7">
        <v>2016</v>
      </c>
      <c r="B29" s="6">
        <v>1041325318.52</v>
      </c>
      <c r="C29" s="6">
        <v>236356383.39</v>
      </c>
      <c r="D29" s="6">
        <v>13920143.32</v>
      </c>
      <c r="E29" s="6">
        <f>SUM(B29:D29)</f>
        <v>1291601845.2299998</v>
      </c>
    </row>
    <row r="30" spans="1:5" s="31" customFormat="1" ht="12.75">
      <c r="A30" s="12" t="s">
        <v>2</v>
      </c>
      <c r="B30" s="12">
        <f>SUM(B24:B29)</f>
        <v>6736807771.519999</v>
      </c>
      <c r="C30" s="12">
        <f>SUM(C24:C29)</f>
        <v>1312206390.0900002</v>
      </c>
      <c r="D30" s="12">
        <f>SUM(D24:D29)</f>
        <v>72979714.82</v>
      </c>
      <c r="E30" s="12">
        <f>SUM(E24:E29)</f>
        <v>8121993876.429999</v>
      </c>
    </row>
    <row r="31" spans="2:3" ht="12.75">
      <c r="B31" s="8">
        <f>1113082857.38+15931683.02+4326614.03+718049.91+546534.99+4989821+562345.43+29182106.95+16227392.52</f>
        <v>1185567405.2300003</v>
      </c>
      <c r="C31" s="2"/>
    </row>
    <row r="32" spans="1:3" ht="12.75">
      <c r="A32" t="s">
        <v>12</v>
      </c>
      <c r="C32" s="2"/>
    </row>
    <row r="33" ht="12.75">
      <c r="C33" s="2"/>
    </row>
    <row r="34" spans="1:7" ht="12.75">
      <c r="A34" s="42" t="s">
        <v>13</v>
      </c>
      <c r="B34" s="43"/>
      <c r="C34" s="15" t="s">
        <v>4</v>
      </c>
      <c r="D34" s="15" t="s">
        <v>4</v>
      </c>
      <c r="E34" s="15" t="s">
        <v>4</v>
      </c>
      <c r="F34" s="15" t="s">
        <v>4</v>
      </c>
      <c r="G34" s="15" t="s">
        <v>4</v>
      </c>
    </row>
    <row r="35" spans="1:7" ht="12.75">
      <c r="A35" s="44"/>
      <c r="B35" s="45"/>
      <c r="C35" s="16" t="s">
        <v>14</v>
      </c>
      <c r="D35" s="17" t="s">
        <v>15</v>
      </c>
      <c r="E35" s="17" t="s">
        <v>16</v>
      </c>
      <c r="F35" s="17" t="s">
        <v>17</v>
      </c>
      <c r="G35" s="17" t="s">
        <v>18</v>
      </c>
    </row>
    <row r="36" spans="1:7" ht="12.75">
      <c r="A36" s="39" t="s">
        <v>19</v>
      </c>
      <c r="B36" s="39"/>
      <c r="C36" s="6">
        <f>B25*100/B24</f>
        <v>94.2338149829099</v>
      </c>
      <c r="D36" s="6">
        <f>B26*100/B25</f>
        <v>107.26525240094163</v>
      </c>
      <c r="E36" s="6">
        <f>B27*100/B26</f>
        <v>97.03766764584697</v>
      </c>
      <c r="F36" s="6">
        <f>B28*100/B27</f>
        <v>89.00737326624436</v>
      </c>
      <c r="G36" s="6">
        <f>B29*100/B28</f>
        <v>100.67019439465724</v>
      </c>
    </row>
    <row r="37" spans="1:7" ht="12.75">
      <c r="A37" s="39" t="s">
        <v>20</v>
      </c>
      <c r="B37" s="39"/>
      <c r="C37" s="6">
        <f>C25*100/C24</f>
        <v>115.06868484773483</v>
      </c>
      <c r="D37" s="6">
        <f>C26*100/C25</f>
        <v>102.12968219553566</v>
      </c>
      <c r="E37" s="6">
        <f>C27*100/C26</f>
        <v>107.71424446292444</v>
      </c>
      <c r="F37" s="6">
        <f>C28*100/C27</f>
        <v>91.5249173137812</v>
      </c>
      <c r="G37" s="6">
        <f>C29*100/C28</f>
        <v>109.03962364114035</v>
      </c>
    </row>
    <row r="38" spans="1:7" ht="12.75">
      <c r="A38" s="39" t="s">
        <v>10</v>
      </c>
      <c r="B38" s="39"/>
      <c r="C38" s="6">
        <f>D25*100/D24</f>
        <v>10.63499304467977</v>
      </c>
      <c r="D38" s="6">
        <f>D26*100/D25</f>
        <v>279.2773537713092</v>
      </c>
      <c r="E38" s="6">
        <f>D27*100/D26</f>
        <v>119.91771329995196</v>
      </c>
      <c r="F38" s="6">
        <f>D28*100/D27</f>
        <v>20.432966475154945</v>
      </c>
      <c r="G38" s="6">
        <f>D29*100/D28</f>
        <v>593.42219415205</v>
      </c>
    </row>
    <row r="39" spans="1:7" s="31" customFormat="1" ht="12.75">
      <c r="A39" s="40" t="s">
        <v>21</v>
      </c>
      <c r="B39" s="41"/>
      <c r="C39" s="12">
        <f>E25*100/E24</f>
        <v>95.09092065443667</v>
      </c>
      <c r="D39" s="12">
        <f>E26*100/E25</f>
        <v>106.87881291222659</v>
      </c>
      <c r="E39" s="12">
        <f>E27*100/E26</f>
        <v>98.83612868660504</v>
      </c>
      <c r="F39" s="12">
        <f>E28*100/E27</f>
        <v>88.87195140007124</v>
      </c>
      <c r="G39" s="32">
        <f>E29*100/E28</f>
        <v>103.03959247716865</v>
      </c>
    </row>
    <row r="40" ht="12.75">
      <c r="C40" s="2"/>
    </row>
    <row r="41" ht="12.75">
      <c r="C41" s="2"/>
    </row>
    <row r="42" spans="1:3" ht="12.75">
      <c r="A42" t="s">
        <v>22</v>
      </c>
      <c r="C42" s="2"/>
    </row>
    <row r="43" ht="12.75">
      <c r="C43" s="2"/>
    </row>
    <row r="44" spans="1:7" ht="12.75">
      <c r="A44" s="14" t="s">
        <v>13</v>
      </c>
      <c r="B44" s="14">
        <v>2011</v>
      </c>
      <c r="C44" s="14">
        <v>2012</v>
      </c>
      <c r="D44" s="14">
        <v>2013</v>
      </c>
      <c r="E44" s="14">
        <v>2014</v>
      </c>
      <c r="F44" s="14">
        <v>2015</v>
      </c>
      <c r="G44" s="14">
        <v>2016</v>
      </c>
    </row>
    <row r="45" spans="1:7" ht="12.75">
      <c r="A45" s="4" t="s">
        <v>23</v>
      </c>
      <c r="B45" s="4">
        <v>1386</v>
      </c>
      <c r="C45" s="4">
        <v>1292</v>
      </c>
      <c r="D45" s="4">
        <v>1262</v>
      </c>
      <c r="E45" s="4">
        <v>1178</v>
      </c>
      <c r="F45" s="4">
        <v>1184</v>
      </c>
      <c r="G45" s="4">
        <v>1124</v>
      </c>
    </row>
    <row r="46" spans="1:7" ht="12.75">
      <c r="A46" s="13" t="s">
        <v>36</v>
      </c>
      <c r="B46" s="4"/>
      <c r="C46" s="6">
        <f>C45*100/B45</f>
        <v>93.21789321789322</v>
      </c>
      <c r="D46" s="6">
        <f>D45*100/C45</f>
        <v>97.6780185758514</v>
      </c>
      <c r="E46" s="6">
        <f>E45*100/D45</f>
        <v>93.34389857369256</v>
      </c>
      <c r="F46" s="6">
        <f>F45*100/E45</f>
        <v>100.50933786078099</v>
      </c>
      <c r="G46" s="6">
        <f>G45*100/F45</f>
        <v>94.93243243243244</v>
      </c>
    </row>
    <row r="49" s="20" customFormat="1" ht="12.75">
      <c r="A49" s="20" t="s">
        <v>37</v>
      </c>
    </row>
    <row r="51" ht="12.75">
      <c r="A51" t="s">
        <v>25</v>
      </c>
    </row>
    <row r="53" ht="12.75">
      <c r="B53" t="s">
        <v>26</v>
      </c>
    </row>
    <row r="54" ht="12.75">
      <c r="F54" s="1" t="s">
        <v>3</v>
      </c>
    </row>
    <row r="55" spans="2:6" ht="12.75">
      <c r="B55" s="14">
        <v>2017</v>
      </c>
      <c r="C55" s="14">
        <v>2018</v>
      </c>
      <c r="D55" s="14">
        <v>2019</v>
      </c>
      <c r="E55" s="14">
        <v>2020</v>
      </c>
      <c r="F55" s="14">
        <v>2021</v>
      </c>
    </row>
    <row r="56" spans="2:6" ht="12.75">
      <c r="B56" s="21">
        <v>1455754000</v>
      </c>
      <c r="C56" s="21">
        <f>B56*1.05</f>
        <v>1528541700</v>
      </c>
      <c r="D56" s="21">
        <f>C56*1.05</f>
        <v>1604968785</v>
      </c>
      <c r="E56" s="21">
        <f>D56*1.05</f>
        <v>1685217224.25</v>
      </c>
      <c r="F56" s="21">
        <f>E56*1.05</f>
        <v>1769478085.4625</v>
      </c>
    </row>
    <row r="58" ht="12.75">
      <c r="A58" t="s">
        <v>27</v>
      </c>
    </row>
    <row r="60" spans="3:7" ht="12.75">
      <c r="C60" s="3">
        <v>2017</v>
      </c>
      <c r="D60" s="3">
        <v>2018</v>
      </c>
      <c r="E60" s="3">
        <v>2019</v>
      </c>
      <c r="F60" s="3">
        <v>2020</v>
      </c>
      <c r="G60" s="3">
        <v>2021</v>
      </c>
    </row>
    <row r="61" spans="1:7" ht="12.75">
      <c r="A61" s="25"/>
      <c r="B61" s="26"/>
      <c r="C61" s="22"/>
      <c r="D61" s="22" t="s">
        <v>29</v>
      </c>
      <c r="E61" s="22" t="s">
        <v>29</v>
      </c>
      <c r="F61" s="22" t="s">
        <v>29</v>
      </c>
      <c r="G61" s="22" t="s">
        <v>29</v>
      </c>
    </row>
    <row r="62" spans="1:7" ht="12.75">
      <c r="A62" s="27" t="s">
        <v>28</v>
      </c>
      <c r="B62" s="28"/>
      <c r="C62" s="33">
        <v>1116</v>
      </c>
      <c r="D62" s="23" t="s">
        <v>30</v>
      </c>
      <c r="E62" s="23" t="s">
        <v>30</v>
      </c>
      <c r="F62" s="23" t="s">
        <v>30</v>
      </c>
      <c r="G62" s="23" t="s">
        <v>30</v>
      </c>
    </row>
    <row r="63" spans="1:7" ht="12.75">
      <c r="A63" s="29"/>
      <c r="B63" s="30"/>
      <c r="C63" s="24"/>
      <c r="D63" s="24" t="s">
        <v>31</v>
      </c>
      <c r="E63" s="24" t="s">
        <v>31</v>
      </c>
      <c r="F63" s="24" t="s">
        <v>31</v>
      </c>
      <c r="G63" s="24" t="s">
        <v>31</v>
      </c>
    </row>
    <row r="64" spans="1:7" ht="12.75">
      <c r="A64" s="25" t="s">
        <v>33</v>
      </c>
      <c r="B64" s="26"/>
      <c r="C64" s="22"/>
      <c r="D64" s="22"/>
      <c r="E64" s="22"/>
      <c r="F64" s="22"/>
      <c r="G64" s="22"/>
    </row>
    <row r="65" spans="1:7" ht="12.75">
      <c r="A65" s="29" t="s">
        <v>32</v>
      </c>
      <c r="B65" s="30"/>
      <c r="C65" s="24"/>
      <c r="D65" s="24"/>
      <c r="E65" s="24"/>
      <c r="F65" s="24"/>
      <c r="G65" s="24"/>
    </row>
  </sheetData>
  <mergeCells count="6">
    <mergeCell ref="A38:B38"/>
    <mergeCell ref="A39:B39"/>
    <mergeCell ref="A34:B34"/>
    <mergeCell ref="A35:B35"/>
    <mergeCell ref="A36:B36"/>
    <mergeCell ref="A37:B37"/>
  </mergeCells>
  <printOptions/>
  <pageMargins left="0.26" right="0.32" top="0.66" bottom="0.6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radna stanica glk00</dc:creator>
  <cp:keywords/>
  <dc:description/>
  <cp:lastModifiedBy>radna stanica mi01</cp:lastModifiedBy>
  <cp:lastPrinted>2017-01-31T13:39:52Z</cp:lastPrinted>
  <dcterms:created xsi:type="dcterms:W3CDTF">2016-12-21T11:54:00Z</dcterms:created>
  <dcterms:modified xsi:type="dcterms:W3CDTF">2017-01-31T13:40:36Z</dcterms:modified>
  <cp:category/>
  <cp:version/>
  <cp:contentType/>
  <cp:contentStatus/>
</cp:coreProperties>
</file>